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abere/Desktop/"/>
    </mc:Choice>
  </mc:AlternateContent>
  <xr:revisionPtr revIDLastSave="44" documentId="8_{242B3482-9B96-5645-91D7-DC4A55AC2CF2}" xr6:coauthVersionLast="47" xr6:coauthVersionMax="47" xr10:uidLastSave="{BC974941-5553-4041-90BD-B752B6FA2CCD}"/>
  <bookViews>
    <workbookView xWindow="-37020" yWindow="1060" windowWidth="28800" windowHeight="16760" xr2:uid="{E541FB40-DFCF-F34A-8174-C908A820FF3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E48" i="1"/>
  <c r="C48" i="1"/>
  <c r="C46" i="1"/>
  <c r="C47" i="1"/>
  <c r="L44" i="1"/>
  <c r="L40" i="1"/>
  <c r="H44" i="1"/>
  <c r="F7" i="1"/>
  <c r="F8" i="1"/>
  <c r="F13" i="1"/>
  <c r="F14" i="1"/>
  <c r="F16" i="1"/>
  <c r="F17" i="1"/>
  <c r="F18" i="1"/>
  <c r="F22" i="1"/>
  <c r="F23" i="1"/>
  <c r="F25" i="1"/>
  <c r="F26" i="1"/>
  <c r="F27" i="1"/>
  <c r="F28" i="1"/>
  <c r="F29" i="1"/>
  <c r="F30" i="1"/>
  <c r="F33" i="1"/>
  <c r="F35" i="1"/>
  <c r="F36" i="1"/>
  <c r="E34" i="1"/>
  <c r="F34" i="1" s="1"/>
  <c r="E32" i="1"/>
  <c r="D32" i="1"/>
  <c r="F32" i="1" s="1"/>
  <c r="D31" i="1"/>
  <c r="F31" i="1" s="1"/>
  <c r="D24" i="1"/>
  <c r="F24" i="1" s="1"/>
  <c r="E21" i="1"/>
  <c r="F21" i="1" s="1"/>
  <c r="E20" i="1"/>
  <c r="F20" i="1" s="1"/>
  <c r="D19" i="1"/>
  <c r="F19" i="1" s="1"/>
  <c r="E15" i="1"/>
  <c r="F15" i="1" s="1"/>
  <c r="D12" i="1"/>
  <c r="E11" i="1"/>
  <c r="F11" i="1" s="1"/>
  <c r="E10" i="1"/>
  <c r="F10" i="1" s="1"/>
  <c r="E9" i="1"/>
  <c r="F9" i="1" s="1"/>
  <c r="E6" i="1"/>
  <c r="E47" i="1" l="1"/>
  <c r="E46" i="1"/>
  <c r="D47" i="1"/>
  <c r="D46" i="1"/>
  <c r="F12" i="1"/>
  <c r="M48" i="1"/>
  <c r="I48" i="1"/>
  <c r="N43" i="1"/>
  <c r="N42" i="1"/>
  <c r="N41" i="1"/>
  <c r="N40" i="1"/>
  <c r="N39" i="1"/>
  <c r="N38" i="1"/>
  <c r="N37" i="1"/>
  <c r="J38" i="1"/>
  <c r="J39" i="1"/>
  <c r="J41" i="1"/>
  <c r="J42" i="1"/>
  <c r="J43" i="1"/>
  <c r="J37" i="1"/>
  <c r="N44" i="1"/>
  <c r="J44" i="1"/>
  <c r="H48" i="1"/>
  <c r="M47" i="1"/>
  <c r="L47" i="1"/>
  <c r="M46" i="1"/>
  <c r="N47" i="1"/>
  <c r="I47" i="1"/>
  <c r="H47" i="1"/>
  <c r="I46" i="1"/>
  <c r="F37" i="1"/>
  <c r="F38" i="1"/>
  <c r="F39" i="1"/>
  <c r="F40" i="1"/>
  <c r="F41" i="1"/>
  <c r="F42" i="1"/>
  <c r="F43" i="1"/>
  <c r="F44" i="1"/>
  <c r="F6" i="1"/>
  <c r="F47" i="1" l="1"/>
  <c r="F46" i="1"/>
  <c r="F48" i="1"/>
  <c r="J40" i="1"/>
  <c r="J48" i="1" s="1"/>
  <c r="N48" i="1"/>
  <c r="L48" i="1"/>
  <c r="J46" i="1"/>
  <c r="L46" i="1"/>
  <c r="H46" i="1"/>
  <c r="N46" i="1"/>
  <c r="J47" i="1"/>
</calcChain>
</file>

<file path=xl/sharedStrings.xml><?xml version="1.0" encoding="utf-8"?>
<sst xmlns="http://schemas.openxmlformats.org/spreadsheetml/2006/main" count="56" uniqueCount="49">
  <si>
    <t>CYCLE 15</t>
  </si>
  <si>
    <t>CYCLE 16</t>
  </si>
  <si>
    <t>Proposal Code</t>
    <phoneticPr fontId="0" type="noConversion"/>
  </si>
  <si>
    <t>Σ Consortia</t>
  </si>
  <si>
    <t xml:space="preserve">Open Skies 
PRIO A </t>
  </si>
  <si>
    <t xml:space="preserve">Open Skies 
PRIO B </t>
  </si>
  <si>
    <t>GRAND TOTAL</t>
  </si>
  <si>
    <t>LC15_001</t>
  </si>
  <si>
    <t>LC15_002</t>
  </si>
  <si>
    <t>LC15_003</t>
  </si>
  <si>
    <t>LC15_004</t>
  </si>
  <si>
    <t>LC15_005</t>
  </si>
  <si>
    <t>LC15_006</t>
  </si>
  <si>
    <t>LC15_007</t>
  </si>
  <si>
    <t>LC15_008</t>
  </si>
  <si>
    <t>LC15_009</t>
  </si>
  <si>
    <t>LC15_010</t>
  </si>
  <si>
    <t>LC15_011</t>
  </si>
  <si>
    <t>LC15_012</t>
  </si>
  <si>
    <t>LC15_013</t>
  </si>
  <si>
    <t>LC15_014</t>
  </si>
  <si>
    <t>LC15_015</t>
  </si>
  <si>
    <t>LC15_016</t>
  </si>
  <si>
    <t>LC15_017</t>
  </si>
  <si>
    <t>LC15_018</t>
  </si>
  <si>
    <t>LC15_019</t>
  </si>
  <si>
    <t>LC15_020</t>
  </si>
  <si>
    <t>LC15_021</t>
  </si>
  <si>
    <t>LC15_022</t>
  </si>
  <si>
    <t>LC15_023</t>
  </si>
  <si>
    <t>LC15_024</t>
  </si>
  <si>
    <t>LC15_025</t>
  </si>
  <si>
    <t>LC15_026</t>
  </si>
  <si>
    <t>LC15_027</t>
  </si>
  <si>
    <t>LC15_028</t>
  </si>
  <si>
    <t>LC15_029</t>
  </si>
  <si>
    <t>LC15_030</t>
  </si>
  <si>
    <t>LC15_031</t>
  </si>
  <si>
    <t>LT14_001</t>
  </si>
  <si>
    <t>LT14_002</t>
  </si>
  <si>
    <t>LT14_003</t>
  </si>
  <si>
    <t>LT14_004</t>
  </si>
  <si>
    <t>LT14_005</t>
  </si>
  <si>
    <t>LT14_006</t>
  </si>
  <si>
    <t>LT14_007</t>
  </si>
  <si>
    <t>LT14_008</t>
  </si>
  <si>
    <t>TOTAL (inc. LT)</t>
  </si>
  <si>
    <t>TOTAL (single-cycle)</t>
  </si>
  <si>
    <t>TOTAL (LT)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</si>
</sst>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4"/>
      <color rgb="FF000000"/>
      <name val="Calibri"/>
      <family val="2"/>
    </font>
    <font>
      <sz val="24"/>
      <color theme="1"/>
      <name val="Calibri"/>
      <family val="2"/>
      <scheme val="minor"/>
    </font>
    <font>
      <sz val="24"/>
      <color theme="1"/>
      <name val="Arial"/>
      <family val="2"/>
    </font>
    <font>
      <sz val="22"/>
      <color rgb="FF000000"/>
      <name val="Calibri"/>
      <family val="2"/>
    </font>
    <font>
      <sz val="24"/>
      <color theme="1"/>
      <name val="Calibri"/>
      <family val="2"/>
    </font>
    <font>
      <b/>
      <sz val="26"/>
      <color theme="1"/>
      <name val="Calibri"/>
      <family val="2"/>
      <scheme val="minor"/>
    </font>
    <font>
      <b/>
      <sz val="2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</cellXfs>
  <cellStyles count="1">
    <cellStyle name="Standaard" xfId="0" builtinId="0"/>
  </cellStyles>
  <dxfs count="4"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2653-C93D-7040-BA6F-8282F2243E88}">
  <dimension ref="A1:O48"/>
  <sheetViews>
    <sheetView tabSelected="1" zoomScale="50" zoomScaleNormal="50" workbookViewId="0">
      <selection activeCell="B1" sqref="B1"/>
    </sheetView>
  </sheetViews>
  <sheetFormatPr defaultColWidth="11" defaultRowHeight="15.75" customHeight="1"/>
  <cols>
    <col min="1" max="1" width="18.125" bestFit="1" customWidth="1"/>
    <col min="2" max="2" width="38.375" bestFit="1" customWidth="1"/>
    <col min="3" max="4" width="18.125" customWidth="1"/>
    <col min="5" max="5" width="19.5" customWidth="1"/>
    <col min="6" max="6" width="16.375" style="6" customWidth="1"/>
    <col min="7" max="7" width="2.125" customWidth="1"/>
    <col min="8" max="8" width="18.125" customWidth="1"/>
    <col min="9" max="9" width="19.5" customWidth="1"/>
    <col min="10" max="10" width="16.375" style="6" customWidth="1"/>
    <col min="11" max="11" width="2.5" customWidth="1"/>
    <col min="12" max="12" width="18.125" customWidth="1"/>
    <col min="13" max="13" width="19.5" customWidth="1"/>
    <col min="14" max="14" width="16.375" style="6" customWidth="1"/>
    <col min="15" max="15" width="2.5" customWidth="1"/>
  </cols>
  <sheetData>
    <row r="1" spans="1:14" ht="45.95" customHeight="1">
      <c r="C1" s="17" t="s">
        <v>0</v>
      </c>
      <c r="D1" s="17"/>
      <c r="E1" s="17"/>
      <c r="F1" s="17"/>
      <c r="H1" s="17" t="s">
        <v>0</v>
      </c>
      <c r="I1" s="17"/>
      <c r="J1" s="17"/>
      <c r="L1" s="17" t="s">
        <v>1</v>
      </c>
      <c r="M1" s="17"/>
      <c r="N1" s="17"/>
    </row>
    <row r="2" spans="1:14" ht="15.95" customHeight="1">
      <c r="A2" s="19" t="s">
        <v>2</v>
      </c>
      <c r="B2" s="20"/>
      <c r="C2" s="18" t="s">
        <v>3</v>
      </c>
      <c r="D2" s="18" t="s">
        <v>4</v>
      </c>
      <c r="E2" s="18" t="s">
        <v>5</v>
      </c>
      <c r="F2" s="18" t="s">
        <v>6</v>
      </c>
      <c r="H2" s="18" t="s">
        <v>4</v>
      </c>
      <c r="I2" s="18" t="s">
        <v>5</v>
      </c>
      <c r="J2" s="18" t="s">
        <v>6</v>
      </c>
      <c r="L2" s="18" t="s">
        <v>4</v>
      </c>
      <c r="M2" s="18" t="s">
        <v>5</v>
      </c>
      <c r="N2" s="18" t="s">
        <v>6</v>
      </c>
    </row>
    <row r="3" spans="1:14" ht="17.100000000000001" customHeight="1">
      <c r="A3" s="19"/>
      <c r="B3" s="21"/>
      <c r="C3" s="18"/>
      <c r="D3" s="18"/>
      <c r="E3" s="18"/>
      <c r="F3" s="18"/>
      <c r="H3" s="18"/>
      <c r="I3" s="18"/>
      <c r="J3" s="18"/>
      <c r="L3" s="18"/>
      <c r="M3" s="18"/>
      <c r="N3" s="18"/>
    </row>
    <row r="4" spans="1:14" ht="62.1" customHeight="1">
      <c r="A4" s="19"/>
      <c r="B4" s="22"/>
      <c r="C4" s="18"/>
      <c r="D4" s="18"/>
      <c r="E4" s="18"/>
      <c r="F4" s="18"/>
      <c r="H4" s="18"/>
      <c r="I4" s="18"/>
      <c r="J4" s="18"/>
      <c r="L4" s="18"/>
      <c r="M4" s="18"/>
      <c r="N4" s="18"/>
    </row>
    <row r="5" spans="1:14" ht="21.95" customHeight="1">
      <c r="A5" s="7"/>
      <c r="B5" s="7"/>
      <c r="C5" s="8"/>
      <c r="D5" s="8"/>
      <c r="E5" s="8"/>
      <c r="F5" s="8"/>
      <c r="H5" s="8"/>
      <c r="I5" s="8"/>
      <c r="J5" s="8"/>
      <c r="L5" s="8"/>
      <c r="M5" s="8"/>
      <c r="N5" s="8"/>
    </row>
    <row r="6" spans="1:14" ht="31.5">
      <c r="A6" s="13" t="s">
        <v>7</v>
      </c>
      <c r="B6" s="2"/>
      <c r="C6" s="14">
        <v>65.680000000000007</v>
      </c>
      <c r="D6" s="14">
        <v>0</v>
      </c>
      <c r="E6" s="14">
        <f>32.2+388.3+95.6</f>
        <v>516.1</v>
      </c>
      <c r="F6" s="9">
        <f>SUM(C6:E6)</f>
        <v>581.78</v>
      </c>
      <c r="H6" s="9"/>
      <c r="I6" s="9"/>
      <c r="J6" s="9"/>
      <c r="L6" s="9"/>
      <c r="M6" s="9"/>
      <c r="N6" s="9"/>
    </row>
    <row r="7" spans="1:14" ht="31.5">
      <c r="A7" s="13" t="s">
        <v>8</v>
      </c>
      <c r="B7" s="2"/>
      <c r="C7" s="14">
        <v>0</v>
      </c>
      <c r="D7" s="14">
        <v>0</v>
      </c>
      <c r="E7" s="14">
        <v>0</v>
      </c>
      <c r="F7" s="9">
        <f t="shared" ref="F7:F36" si="0">SUM(C7:E7)</f>
        <v>0</v>
      </c>
      <c r="H7" s="9"/>
      <c r="I7" s="9"/>
      <c r="J7" s="9"/>
      <c r="L7" s="9"/>
      <c r="M7" s="9"/>
      <c r="N7" s="9"/>
    </row>
    <row r="8" spans="1:14" ht="31.5">
      <c r="A8" s="13" t="s">
        <v>9</v>
      </c>
      <c r="B8" s="3"/>
      <c r="C8" s="14">
        <v>5</v>
      </c>
      <c r="D8" s="14">
        <v>45</v>
      </c>
      <c r="E8" s="14">
        <v>0</v>
      </c>
      <c r="F8" s="9">
        <f t="shared" si="0"/>
        <v>50</v>
      </c>
      <c r="H8" s="9"/>
      <c r="I8" s="9"/>
      <c r="J8" s="9"/>
      <c r="L8" s="9"/>
      <c r="M8" s="9"/>
      <c r="N8" s="9"/>
    </row>
    <row r="9" spans="1:14" ht="31.5">
      <c r="A9" s="13" t="s">
        <v>10</v>
      </c>
      <c r="B9" s="2"/>
      <c r="C9" s="14">
        <v>0</v>
      </c>
      <c r="D9" s="14">
        <v>65.7</v>
      </c>
      <c r="E9" s="14">
        <f>492-65.7</f>
        <v>426.3</v>
      </c>
      <c r="F9" s="9">
        <f t="shared" si="0"/>
        <v>492</v>
      </c>
      <c r="H9" s="9"/>
      <c r="I9" s="9"/>
      <c r="J9" s="9"/>
      <c r="L9" s="9"/>
      <c r="M9" s="9"/>
      <c r="N9" s="9"/>
    </row>
    <row r="10" spans="1:14" ht="31.5">
      <c r="A10" s="13" t="s">
        <v>11</v>
      </c>
      <c r="B10" s="2"/>
      <c r="C10" s="14">
        <v>8.3000000000000007</v>
      </c>
      <c r="D10" s="14">
        <v>0</v>
      </c>
      <c r="E10" s="14">
        <f>0.3-0.3</f>
        <v>0</v>
      </c>
      <c r="F10" s="9">
        <f t="shared" si="0"/>
        <v>8.3000000000000007</v>
      </c>
      <c r="H10" s="9"/>
      <c r="I10" s="9"/>
      <c r="J10" s="9"/>
      <c r="L10" s="9"/>
      <c r="M10" s="9"/>
      <c r="N10" s="9"/>
    </row>
    <row r="11" spans="1:14" ht="31.5">
      <c r="A11" s="13" t="s">
        <v>12</v>
      </c>
      <c r="B11" s="2"/>
      <c r="C11" s="14">
        <v>61.79</v>
      </c>
      <c r="D11" s="14">
        <v>0</v>
      </c>
      <c r="E11" s="14">
        <f>4.3-4.3</f>
        <v>0</v>
      </c>
      <c r="F11" s="9">
        <f t="shared" si="0"/>
        <v>61.79</v>
      </c>
      <c r="H11" s="9"/>
      <c r="I11" s="9"/>
      <c r="J11" s="9"/>
      <c r="L11" s="9"/>
      <c r="M11" s="9"/>
      <c r="N11" s="9"/>
    </row>
    <row r="12" spans="1:14" ht="31.5">
      <c r="A12" s="13" t="s">
        <v>13</v>
      </c>
      <c r="B12" s="2"/>
      <c r="C12" s="14">
        <v>12</v>
      </c>
      <c r="D12" s="14">
        <f>12-12</f>
        <v>0</v>
      </c>
      <c r="E12" s="14">
        <v>0</v>
      </c>
      <c r="F12" s="9">
        <f t="shared" si="0"/>
        <v>12</v>
      </c>
      <c r="H12" s="9"/>
      <c r="I12" s="9"/>
      <c r="J12" s="9"/>
      <c r="L12" s="9"/>
      <c r="M12" s="9"/>
      <c r="N12" s="9"/>
    </row>
    <row r="13" spans="1:14" ht="31.5">
      <c r="A13" s="13" t="s">
        <v>14</v>
      </c>
      <c r="B13" s="2"/>
      <c r="C13" s="14">
        <v>0</v>
      </c>
      <c r="D13" s="14">
        <v>0</v>
      </c>
      <c r="E13" s="14">
        <v>0</v>
      </c>
      <c r="F13" s="9">
        <f t="shared" si="0"/>
        <v>0</v>
      </c>
      <c r="H13" s="9"/>
      <c r="I13" s="9"/>
      <c r="J13" s="9"/>
      <c r="L13" s="9"/>
      <c r="M13" s="9"/>
      <c r="N13" s="9"/>
    </row>
    <row r="14" spans="1:14" ht="31.5">
      <c r="A14" s="13" t="s">
        <v>15</v>
      </c>
      <c r="B14" s="2"/>
      <c r="C14" s="14">
        <v>0</v>
      </c>
      <c r="D14" s="14">
        <v>0</v>
      </c>
      <c r="E14" s="14">
        <v>624</v>
      </c>
      <c r="F14" s="9">
        <f t="shared" si="0"/>
        <v>624</v>
      </c>
      <c r="H14" s="9"/>
      <c r="I14" s="9"/>
      <c r="J14" s="9"/>
      <c r="L14" s="9"/>
      <c r="M14" s="9"/>
      <c r="N14" s="9"/>
    </row>
    <row r="15" spans="1:14" ht="31.5">
      <c r="A15" s="13" t="s">
        <v>16</v>
      </c>
      <c r="B15" s="2"/>
      <c r="C15" s="14">
        <v>27.33</v>
      </c>
      <c r="D15" s="14">
        <v>0</v>
      </c>
      <c r="E15" s="14">
        <f>88-5.4-5.9-16</f>
        <v>60.699999999999989</v>
      </c>
      <c r="F15" s="9">
        <f t="shared" si="0"/>
        <v>88.029999999999987</v>
      </c>
      <c r="H15" s="9"/>
      <c r="I15" s="9"/>
      <c r="J15" s="9"/>
      <c r="L15" s="9"/>
      <c r="M15" s="9"/>
      <c r="N15" s="9"/>
    </row>
    <row r="16" spans="1:14" ht="31.5">
      <c r="A16" s="13" t="s">
        <v>17</v>
      </c>
      <c r="B16" s="2"/>
      <c r="C16" s="14">
        <v>0</v>
      </c>
      <c r="D16" s="14">
        <v>16.3</v>
      </c>
      <c r="E16" s="14">
        <v>0</v>
      </c>
      <c r="F16" s="9">
        <f t="shared" si="0"/>
        <v>16.3</v>
      </c>
      <c r="H16" s="9"/>
      <c r="I16" s="9"/>
      <c r="J16" s="9"/>
      <c r="L16" s="9"/>
      <c r="M16" s="9"/>
      <c r="N16" s="9"/>
    </row>
    <row r="17" spans="1:14" ht="31.5">
      <c r="A17" s="13" t="s">
        <v>18</v>
      </c>
      <c r="B17" s="3"/>
      <c r="C17" s="14">
        <v>0</v>
      </c>
      <c r="D17" s="14">
        <v>30</v>
      </c>
      <c r="E17" s="14">
        <v>0</v>
      </c>
      <c r="F17" s="9">
        <f t="shared" si="0"/>
        <v>30</v>
      </c>
      <c r="H17" s="9"/>
      <c r="I17" s="9"/>
      <c r="J17" s="9"/>
      <c r="L17" s="9"/>
      <c r="M17" s="9"/>
      <c r="N17" s="9"/>
    </row>
    <row r="18" spans="1:14" ht="31.5">
      <c r="A18" s="13" t="s">
        <v>19</v>
      </c>
      <c r="B18" s="2"/>
      <c r="C18" s="14">
        <v>0</v>
      </c>
      <c r="D18" s="14">
        <v>17.600000000000001</v>
      </c>
      <c r="E18" s="14">
        <v>0</v>
      </c>
      <c r="F18" s="9">
        <f t="shared" si="0"/>
        <v>17.600000000000001</v>
      </c>
      <c r="H18" s="9"/>
      <c r="I18" s="9"/>
      <c r="J18" s="9"/>
      <c r="L18" s="9"/>
      <c r="M18" s="9"/>
      <c r="N18" s="9"/>
    </row>
    <row r="19" spans="1:14" ht="31.5">
      <c r="A19" s="13" t="s">
        <v>20</v>
      </c>
      <c r="B19" s="2"/>
      <c r="C19" s="14">
        <v>34</v>
      </c>
      <c r="D19" s="14">
        <f>110-34</f>
        <v>76</v>
      </c>
      <c r="E19" s="14">
        <v>0</v>
      </c>
      <c r="F19" s="9">
        <f t="shared" si="0"/>
        <v>110</v>
      </c>
      <c r="H19" s="9"/>
      <c r="I19" s="9"/>
      <c r="J19" s="9"/>
      <c r="L19" s="9"/>
      <c r="M19" s="9"/>
      <c r="N19" s="9"/>
    </row>
    <row r="20" spans="1:14" ht="31.5">
      <c r="A20" s="13" t="s">
        <v>21</v>
      </c>
      <c r="B20" s="2"/>
      <c r="C20" s="14">
        <v>4</v>
      </c>
      <c r="D20" s="14">
        <v>0</v>
      </c>
      <c r="E20" s="14">
        <f>34.7-4</f>
        <v>30.700000000000003</v>
      </c>
      <c r="F20" s="9">
        <f t="shared" si="0"/>
        <v>34.700000000000003</v>
      </c>
      <c r="H20" s="9"/>
      <c r="I20" s="9"/>
      <c r="J20" s="9"/>
      <c r="L20" s="9"/>
      <c r="M20" s="9"/>
      <c r="N20" s="9"/>
    </row>
    <row r="21" spans="1:14" ht="31.5">
      <c r="A21" s="13" t="s">
        <v>22</v>
      </c>
      <c r="B21" s="2"/>
      <c r="C21" s="14">
        <v>0</v>
      </c>
      <c r="D21" s="14">
        <v>48</v>
      </c>
      <c r="E21" s="14">
        <f>48-48</f>
        <v>0</v>
      </c>
      <c r="F21" s="9">
        <f t="shared" si="0"/>
        <v>48</v>
      </c>
      <c r="H21" s="9"/>
      <c r="I21" s="9"/>
      <c r="J21" s="9"/>
      <c r="L21" s="9"/>
      <c r="M21" s="9"/>
      <c r="N21" s="9"/>
    </row>
    <row r="22" spans="1:14" ht="31.5">
      <c r="A22" s="13" t="s">
        <v>23</v>
      </c>
      <c r="B22" s="2"/>
      <c r="C22" s="14">
        <v>0</v>
      </c>
      <c r="D22" s="14">
        <v>0</v>
      </c>
      <c r="E22" s="14">
        <v>0</v>
      </c>
      <c r="F22" s="9">
        <f t="shared" si="0"/>
        <v>0</v>
      </c>
      <c r="H22" s="9"/>
      <c r="I22" s="9"/>
      <c r="J22" s="9"/>
      <c r="L22" s="9"/>
      <c r="M22" s="9"/>
      <c r="N22" s="9"/>
    </row>
    <row r="23" spans="1:14" ht="31.5">
      <c r="A23" s="13" t="s">
        <v>24</v>
      </c>
      <c r="B23" s="2"/>
      <c r="C23" s="14">
        <v>0</v>
      </c>
      <c r="D23" s="14">
        <v>0</v>
      </c>
      <c r="E23" s="14">
        <v>0</v>
      </c>
      <c r="F23" s="9">
        <f t="shared" si="0"/>
        <v>0</v>
      </c>
      <c r="H23" s="9"/>
      <c r="I23" s="9"/>
      <c r="J23" s="9"/>
      <c r="L23" s="9"/>
      <c r="M23" s="9"/>
      <c r="N23" s="9"/>
    </row>
    <row r="24" spans="1:14" ht="31.5">
      <c r="A24" s="13" t="s">
        <v>25</v>
      </c>
      <c r="B24" s="2"/>
      <c r="C24" s="14">
        <v>10.4</v>
      </c>
      <c r="D24" s="14">
        <f>36.7-5.4</f>
        <v>31.300000000000004</v>
      </c>
      <c r="E24" s="14">
        <v>0</v>
      </c>
      <c r="F24" s="9">
        <f t="shared" si="0"/>
        <v>41.7</v>
      </c>
      <c r="H24" s="9"/>
      <c r="I24" s="9"/>
      <c r="J24" s="9"/>
      <c r="L24" s="9"/>
      <c r="M24" s="9"/>
      <c r="N24" s="9"/>
    </row>
    <row r="25" spans="1:14" ht="31.5">
      <c r="A25" s="13" t="s">
        <v>26</v>
      </c>
      <c r="B25" s="2"/>
      <c r="C25" s="14">
        <v>0</v>
      </c>
      <c r="D25" s="14">
        <v>75</v>
      </c>
      <c r="E25" s="14">
        <v>0</v>
      </c>
      <c r="F25" s="9">
        <f t="shared" si="0"/>
        <v>75</v>
      </c>
      <c r="H25" s="9"/>
      <c r="I25" s="9"/>
      <c r="J25" s="9"/>
      <c r="L25" s="9"/>
      <c r="M25" s="9"/>
      <c r="N25" s="9"/>
    </row>
    <row r="26" spans="1:14" ht="31.5">
      <c r="A26" s="13" t="s">
        <v>27</v>
      </c>
      <c r="B26" s="2"/>
      <c r="C26" s="14">
        <v>22</v>
      </c>
      <c r="D26" s="14">
        <v>0</v>
      </c>
      <c r="E26" s="14">
        <v>0</v>
      </c>
      <c r="F26" s="9">
        <f t="shared" si="0"/>
        <v>22</v>
      </c>
      <c r="H26" s="5"/>
      <c r="I26" s="5"/>
      <c r="J26" s="5"/>
      <c r="L26" s="5"/>
      <c r="M26" s="5"/>
      <c r="N26" s="5"/>
    </row>
    <row r="27" spans="1:14" ht="31.5">
      <c r="A27" s="13" t="s">
        <v>28</v>
      </c>
      <c r="B27" s="2"/>
      <c r="C27" s="14">
        <v>0</v>
      </c>
      <c r="D27" s="14">
        <v>4.4000000000000004</v>
      </c>
      <c r="E27" s="14">
        <v>4.3</v>
      </c>
      <c r="F27" s="9">
        <f t="shared" si="0"/>
        <v>8.6999999999999993</v>
      </c>
      <c r="H27" s="5"/>
      <c r="I27" s="5"/>
      <c r="J27" s="5"/>
      <c r="L27" s="5"/>
      <c r="M27" s="5"/>
      <c r="N27" s="5"/>
    </row>
    <row r="28" spans="1:14" ht="31.5">
      <c r="A28" s="13" t="s">
        <v>29</v>
      </c>
      <c r="B28" s="2"/>
      <c r="C28" s="14">
        <v>0</v>
      </c>
      <c r="D28" s="14">
        <v>0</v>
      </c>
      <c r="E28" s="14">
        <v>0</v>
      </c>
      <c r="F28" s="9">
        <f t="shared" si="0"/>
        <v>0</v>
      </c>
      <c r="H28" s="5"/>
      <c r="I28" s="5"/>
      <c r="J28" s="5"/>
      <c r="L28" s="5"/>
      <c r="M28" s="5"/>
      <c r="N28" s="5"/>
    </row>
    <row r="29" spans="1:14" ht="31.5">
      <c r="A29" s="13" t="s">
        <v>30</v>
      </c>
      <c r="B29" s="2"/>
      <c r="C29" s="14">
        <v>0</v>
      </c>
      <c r="D29" s="14">
        <v>78</v>
      </c>
      <c r="E29" s="14">
        <v>0</v>
      </c>
      <c r="F29" s="9">
        <f t="shared" si="0"/>
        <v>78</v>
      </c>
      <c r="H29" s="5"/>
      <c r="I29" s="5"/>
      <c r="J29" s="5"/>
      <c r="L29" s="5"/>
      <c r="M29" s="5"/>
      <c r="N29" s="5"/>
    </row>
    <row r="30" spans="1:14" ht="31.5">
      <c r="A30" s="13" t="s">
        <v>31</v>
      </c>
      <c r="B30" s="2"/>
      <c r="C30" s="14">
        <v>0</v>
      </c>
      <c r="D30" s="14">
        <v>0</v>
      </c>
      <c r="E30" s="14">
        <v>0</v>
      </c>
      <c r="F30" s="9">
        <f t="shared" si="0"/>
        <v>0</v>
      </c>
      <c r="H30" s="5"/>
      <c r="I30" s="5"/>
      <c r="J30" s="5"/>
      <c r="L30" s="5"/>
      <c r="M30" s="5"/>
      <c r="N30" s="5"/>
    </row>
    <row r="31" spans="1:14" ht="31.5">
      <c r="A31" s="13" t="s">
        <v>32</v>
      </c>
      <c r="B31" s="2"/>
      <c r="C31" s="14">
        <v>16</v>
      </c>
      <c r="D31" s="14">
        <f>16-16</f>
        <v>0</v>
      </c>
      <c r="E31" s="14">
        <v>0</v>
      </c>
      <c r="F31" s="9">
        <f t="shared" si="0"/>
        <v>16</v>
      </c>
      <c r="H31" s="5"/>
      <c r="I31" s="5"/>
      <c r="J31" s="5"/>
      <c r="L31" s="5"/>
      <c r="M31" s="5"/>
      <c r="N31" s="5"/>
    </row>
    <row r="32" spans="1:14" ht="31.5">
      <c r="A32" s="13" t="s">
        <v>33</v>
      </c>
      <c r="B32" s="2"/>
      <c r="C32" s="14">
        <v>0</v>
      </c>
      <c r="D32" s="14">
        <f>42.6+5.4</f>
        <v>48</v>
      </c>
      <c r="E32" s="14">
        <f>5.4-5.4</f>
        <v>0</v>
      </c>
      <c r="F32" s="9">
        <f t="shared" si="0"/>
        <v>48</v>
      </c>
      <c r="H32" s="5"/>
      <c r="I32" s="5"/>
      <c r="J32" s="5"/>
      <c r="L32" s="5"/>
      <c r="M32" s="5"/>
      <c r="N32" s="5"/>
    </row>
    <row r="33" spans="1:15" ht="31.5">
      <c r="A33" s="13" t="s">
        <v>34</v>
      </c>
      <c r="B33" s="2"/>
      <c r="C33" s="14">
        <v>0</v>
      </c>
      <c r="D33" s="14">
        <v>0</v>
      </c>
      <c r="E33" s="14">
        <v>0</v>
      </c>
      <c r="F33" s="9">
        <f t="shared" si="0"/>
        <v>0</v>
      </c>
      <c r="H33" s="5"/>
      <c r="I33" s="5"/>
      <c r="J33" s="5"/>
      <c r="L33" s="5"/>
      <c r="M33" s="5"/>
      <c r="N33" s="5"/>
    </row>
    <row r="34" spans="1:15" ht="31.5">
      <c r="A34" s="13" t="s">
        <v>35</v>
      </c>
      <c r="B34" s="2"/>
      <c r="C34" s="14">
        <v>0</v>
      </c>
      <c r="D34" s="14">
        <v>16</v>
      </c>
      <c r="E34" s="14">
        <f>16-16</f>
        <v>0</v>
      </c>
      <c r="F34" s="9">
        <f t="shared" si="0"/>
        <v>16</v>
      </c>
      <c r="H34" s="5"/>
      <c r="I34" s="5"/>
      <c r="J34" s="5"/>
      <c r="L34" s="5"/>
      <c r="M34" s="5"/>
      <c r="N34" s="5"/>
    </row>
    <row r="35" spans="1:15" ht="31.5">
      <c r="A35" s="13" t="s">
        <v>36</v>
      </c>
      <c r="B35" s="2"/>
      <c r="C35" s="14">
        <v>7.5</v>
      </c>
      <c r="D35" s="14">
        <v>0</v>
      </c>
      <c r="E35" s="14">
        <v>0</v>
      </c>
      <c r="F35" s="9">
        <f t="shared" si="0"/>
        <v>7.5</v>
      </c>
      <c r="H35" s="5"/>
      <c r="I35" s="5"/>
      <c r="J35" s="5"/>
      <c r="L35" s="5"/>
      <c r="M35" s="5"/>
      <c r="N35" s="5"/>
    </row>
    <row r="36" spans="1:15" ht="31.5">
      <c r="A36" s="13" t="s">
        <v>37</v>
      </c>
      <c r="B36" s="4"/>
      <c r="C36" s="14">
        <v>0</v>
      </c>
      <c r="D36" s="14">
        <v>16.600000000000001</v>
      </c>
      <c r="E36" s="14">
        <v>0</v>
      </c>
      <c r="F36" s="9">
        <f t="shared" si="0"/>
        <v>16.600000000000001</v>
      </c>
      <c r="J36" s="5"/>
      <c r="N36" s="5"/>
    </row>
    <row r="37" spans="1:15" ht="31.5">
      <c r="A37" s="1" t="s">
        <v>38</v>
      </c>
      <c r="B37" s="9"/>
      <c r="C37" s="9">
        <v>0</v>
      </c>
      <c r="D37" s="15">
        <v>5</v>
      </c>
      <c r="E37" s="14"/>
      <c r="F37" s="9">
        <f t="shared" ref="F37:F44" si="1">SUM(C37:E37)</f>
        <v>5</v>
      </c>
      <c r="H37" s="9">
        <v>10</v>
      </c>
      <c r="I37" s="9"/>
      <c r="J37" s="9">
        <f>SUM(H37:I37)</f>
        <v>10</v>
      </c>
      <c r="K37" s="5"/>
      <c r="L37" s="9">
        <v>5</v>
      </c>
      <c r="M37" s="9"/>
      <c r="N37" s="9">
        <f>SUM(L37:M37)</f>
        <v>5</v>
      </c>
      <c r="O37" s="5"/>
    </row>
    <row r="38" spans="1:15" ht="31.5">
      <c r="A38" s="1" t="s">
        <v>39</v>
      </c>
      <c r="B38" s="10"/>
      <c r="C38" s="9">
        <v>0</v>
      </c>
      <c r="D38" s="15">
        <v>258.75</v>
      </c>
      <c r="E38" s="14"/>
      <c r="F38" s="9">
        <f t="shared" si="1"/>
        <v>258.75</v>
      </c>
      <c r="H38" s="9"/>
      <c r="I38" s="9"/>
      <c r="J38" s="9">
        <f t="shared" ref="J38:J44" si="2">SUM(H38:I38)</f>
        <v>0</v>
      </c>
      <c r="K38" s="5"/>
      <c r="L38" s="9"/>
      <c r="M38" s="9"/>
      <c r="N38" s="9">
        <f t="shared" ref="N38:N44" si="3">SUM(L38:M38)</f>
        <v>0</v>
      </c>
      <c r="O38" s="5"/>
    </row>
    <row r="39" spans="1:15" ht="31.5">
      <c r="A39" s="1" t="s">
        <v>40</v>
      </c>
      <c r="B39" s="10"/>
      <c r="C39" s="9">
        <v>0</v>
      </c>
      <c r="D39" s="15">
        <v>164</v>
      </c>
      <c r="E39" s="14">
        <v>8</v>
      </c>
      <c r="F39" s="9">
        <f t="shared" si="1"/>
        <v>172</v>
      </c>
      <c r="H39" s="9"/>
      <c r="I39" s="9"/>
      <c r="J39" s="9">
        <f t="shared" si="2"/>
        <v>0</v>
      </c>
      <c r="K39" s="5"/>
      <c r="L39" s="9">
        <v>40</v>
      </c>
      <c r="M39" s="9"/>
      <c r="N39" s="9">
        <f t="shared" si="3"/>
        <v>40</v>
      </c>
      <c r="O39" s="5"/>
    </row>
    <row r="40" spans="1:15" ht="31.5">
      <c r="A40" s="1" t="s">
        <v>41</v>
      </c>
      <c r="B40" s="10"/>
      <c r="C40" s="9">
        <v>0</v>
      </c>
      <c r="D40" s="15">
        <v>600</v>
      </c>
      <c r="E40" s="14">
        <v>100</v>
      </c>
      <c r="F40" s="9">
        <f t="shared" si="1"/>
        <v>700</v>
      </c>
      <c r="H40" s="9">
        <v>450</v>
      </c>
      <c r="I40" s="9"/>
      <c r="J40" s="9">
        <f t="shared" si="2"/>
        <v>450</v>
      </c>
      <c r="K40" s="5"/>
      <c r="L40" s="9">
        <f>450+50</f>
        <v>500</v>
      </c>
      <c r="M40" s="9">
        <v>100</v>
      </c>
      <c r="N40" s="9">
        <f t="shared" si="3"/>
        <v>600</v>
      </c>
      <c r="O40" s="5"/>
    </row>
    <row r="41" spans="1:15" ht="31.5">
      <c r="A41" s="1" t="s">
        <v>42</v>
      </c>
      <c r="B41" s="10"/>
      <c r="C41" s="9">
        <v>0</v>
      </c>
      <c r="D41" s="15">
        <v>29</v>
      </c>
      <c r="E41" s="14"/>
      <c r="F41" s="9">
        <f t="shared" si="1"/>
        <v>29</v>
      </c>
      <c r="H41" s="9">
        <v>24</v>
      </c>
      <c r="I41" s="9"/>
      <c r="J41" s="9">
        <f t="shared" si="2"/>
        <v>24</v>
      </c>
      <c r="K41" s="5"/>
      <c r="L41" s="9">
        <v>20</v>
      </c>
      <c r="M41" s="9"/>
      <c r="N41" s="9">
        <f t="shared" si="3"/>
        <v>20</v>
      </c>
      <c r="O41" s="5"/>
    </row>
    <row r="42" spans="1:15" ht="31.5">
      <c r="A42" s="1" t="s">
        <v>43</v>
      </c>
      <c r="B42" s="10"/>
      <c r="C42" s="9">
        <v>0</v>
      </c>
      <c r="D42" s="15">
        <v>60</v>
      </c>
      <c r="E42" s="14"/>
      <c r="F42" s="9">
        <f t="shared" si="1"/>
        <v>60</v>
      </c>
      <c r="H42" s="9">
        <v>60</v>
      </c>
      <c r="I42" s="9"/>
      <c r="J42" s="9">
        <f t="shared" si="2"/>
        <v>60</v>
      </c>
      <c r="K42" s="5"/>
      <c r="L42" s="9">
        <v>60</v>
      </c>
      <c r="M42" s="9"/>
      <c r="N42" s="9">
        <f t="shared" si="3"/>
        <v>60</v>
      </c>
      <c r="O42" s="5"/>
    </row>
    <row r="43" spans="1:15" ht="31.5">
      <c r="A43" s="1" t="s">
        <v>44</v>
      </c>
      <c r="B43" s="11"/>
      <c r="C43" s="9">
        <v>0</v>
      </c>
      <c r="D43" s="15">
        <v>150</v>
      </c>
      <c r="E43" s="14">
        <v>118.2</v>
      </c>
      <c r="F43" s="9">
        <f t="shared" si="1"/>
        <v>268.2</v>
      </c>
      <c r="H43" s="9">
        <v>150</v>
      </c>
      <c r="I43" s="9">
        <v>100</v>
      </c>
      <c r="J43" s="9">
        <f t="shared" si="2"/>
        <v>250</v>
      </c>
      <c r="K43" s="5"/>
      <c r="L43" s="9">
        <v>150</v>
      </c>
      <c r="M43" s="9">
        <v>100</v>
      </c>
      <c r="N43" s="9">
        <f t="shared" si="3"/>
        <v>250</v>
      </c>
      <c r="O43" s="5"/>
    </row>
    <row r="44" spans="1:15" ht="31.5">
      <c r="A44" s="1" t="s">
        <v>45</v>
      </c>
      <c r="B44" s="11"/>
      <c r="C44" s="9">
        <v>0</v>
      </c>
      <c r="D44" s="15">
        <v>8.33</v>
      </c>
      <c r="E44" s="14"/>
      <c r="F44" s="9">
        <f t="shared" si="1"/>
        <v>8.33</v>
      </c>
      <c r="H44" s="9">
        <f>38+8.33</f>
        <v>46.33</v>
      </c>
      <c r="I44" s="9"/>
      <c r="J44" s="9">
        <f t="shared" si="2"/>
        <v>46.33</v>
      </c>
      <c r="K44" s="5"/>
      <c r="L44" s="9">
        <f>38+8.33</f>
        <v>46.33</v>
      </c>
      <c r="M44" s="9"/>
      <c r="N44" s="9">
        <f t="shared" si="3"/>
        <v>46.33</v>
      </c>
      <c r="O44" s="5"/>
    </row>
    <row r="46" spans="1:15" ht="66" customHeight="1">
      <c r="B46" s="12" t="s">
        <v>46</v>
      </c>
      <c r="C46" s="16">
        <f>SUM(C6:C44)-C9-C14-C43</f>
        <v>274</v>
      </c>
      <c r="D46" s="16">
        <f>SUM(D6:D44)-D9-D14-D43</f>
        <v>1627.28</v>
      </c>
      <c r="E46" s="16">
        <f>SUM(E6:E44)-E9-E14-E43</f>
        <v>719.80000000000018</v>
      </c>
      <c r="F46" s="16">
        <f>SUM(F6:F44)-F9-F14-F43</f>
        <v>2621.079999999999</v>
      </c>
      <c r="H46" s="9">
        <f>SUM(H6:H44)-H6-H43-H24-H16</f>
        <v>590.33000000000004</v>
      </c>
      <c r="I46" s="9">
        <f>SUM(I6:I44)-I6-I43-I24-I16</f>
        <v>0</v>
      </c>
      <c r="J46" s="9">
        <f>SUM(J6:J44)-J6-J43-J24-J16</f>
        <v>590.33000000000004</v>
      </c>
      <c r="L46" s="9">
        <f>SUM(L6:L44)-L6-L43-L24-L16</f>
        <v>671.33</v>
      </c>
      <c r="M46" s="9">
        <f>SUM(M6:M44)-M6-M43-M24-M16</f>
        <v>100</v>
      </c>
      <c r="N46" s="9">
        <f>SUM(N6:N44)-N6-N43-N24-N16</f>
        <v>771.33</v>
      </c>
    </row>
    <row r="47" spans="1:15" ht="57.95" customHeight="1">
      <c r="B47" s="12" t="s">
        <v>47</v>
      </c>
      <c r="C47" s="9">
        <f>SUM(C6:C36)-C9-C14</f>
        <v>274</v>
      </c>
      <c r="D47" s="9">
        <f t="shared" ref="D47:F47" si="4">SUM(D6:D36)-D9-D14</f>
        <v>502.2</v>
      </c>
      <c r="E47" s="9">
        <f t="shared" si="4"/>
        <v>611.80000000000018</v>
      </c>
      <c r="F47" s="9">
        <f t="shared" si="4"/>
        <v>1387.9999999999991</v>
      </c>
      <c r="H47" s="9">
        <f>SUM(H6:H25)-H6-H16-H24</f>
        <v>0</v>
      </c>
      <c r="I47" s="9">
        <f>SUM(I6:I25)-I6-I16-I24</f>
        <v>0</v>
      </c>
      <c r="J47" s="9">
        <f>SUM(J6:J25)-J6-J16-J24</f>
        <v>0</v>
      </c>
      <c r="L47" s="9">
        <f>SUM(L6:L25)-L6-L16-L24</f>
        <v>0</v>
      </c>
      <c r="M47" s="9">
        <f>SUM(M6:M25)-M6-M16-M24</f>
        <v>0</v>
      </c>
      <c r="N47" s="9">
        <f>SUM(N6:N25)-N6-N16-N24</f>
        <v>0</v>
      </c>
    </row>
    <row r="48" spans="1:15" ht="48" customHeight="1">
      <c r="B48" s="12" t="s">
        <v>48</v>
      </c>
      <c r="C48" s="9">
        <f>SUM(C37:C44)</f>
        <v>0</v>
      </c>
      <c r="D48" s="9">
        <f t="shared" ref="D48:F48" si="5">SUM(D37:D44)</f>
        <v>1275.08</v>
      </c>
      <c r="E48" s="9">
        <f t="shared" si="5"/>
        <v>226.2</v>
      </c>
      <c r="F48" s="9">
        <f t="shared" si="5"/>
        <v>1501.28</v>
      </c>
      <c r="H48" s="9">
        <f>SUM(H37:H44)</f>
        <v>740.33</v>
      </c>
      <c r="I48" s="9">
        <f>SUM(I37:I44)</f>
        <v>100</v>
      </c>
      <c r="J48" s="9">
        <f>SUM(J37:J44)</f>
        <v>840.33</v>
      </c>
      <c r="L48" s="9">
        <f>SUM(L37:L44)</f>
        <v>821.33</v>
      </c>
      <c r="M48" s="9">
        <f t="shared" ref="M48:N48" si="6">SUM(M37:M44)</f>
        <v>200</v>
      </c>
      <c r="N48" s="9">
        <f t="shared" si="6"/>
        <v>1021.33</v>
      </c>
    </row>
  </sheetData>
  <mergeCells count="15">
    <mergeCell ref="F2:F4"/>
    <mergeCell ref="B2:B4"/>
    <mergeCell ref="A2:A4"/>
    <mergeCell ref="C1:F1"/>
    <mergeCell ref="C2:C4"/>
    <mergeCell ref="D2:D4"/>
    <mergeCell ref="E2:E4"/>
    <mergeCell ref="H1:J1"/>
    <mergeCell ref="L1:N1"/>
    <mergeCell ref="I2:I4"/>
    <mergeCell ref="J2:J4"/>
    <mergeCell ref="L2:L4"/>
    <mergeCell ref="M2:M4"/>
    <mergeCell ref="N2:N4"/>
    <mergeCell ref="H2:H4"/>
  </mergeCells>
  <conditionalFormatting sqref="A37:A44">
    <cfRule type="expression" dxfId="3" priority="4">
      <formula>(#REF!="yes")</formula>
    </cfRule>
  </conditionalFormatting>
  <conditionalFormatting sqref="A37:A44">
    <cfRule type="expression" dxfId="2" priority="3">
      <formula>($DU37="yes")</formula>
    </cfRule>
  </conditionalFormatting>
  <conditionalFormatting sqref="A6:A36">
    <cfRule type="expression" dxfId="1" priority="1">
      <formula>($CG6="yes")</formula>
    </cfRule>
  </conditionalFormatting>
  <conditionalFormatting sqref="A7:A36">
    <cfRule type="expression" dxfId="0" priority="2">
      <formula>(#REF!="yes")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Aleksandar Shulevski</cp:lastModifiedBy>
  <cp:revision/>
  <dcterms:created xsi:type="dcterms:W3CDTF">2020-04-23T17:33:27Z</dcterms:created>
  <dcterms:modified xsi:type="dcterms:W3CDTF">2023-11-03T16:13:02Z</dcterms:modified>
  <cp:category/>
  <cp:contentStatus/>
</cp:coreProperties>
</file>