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zzo/Desktop/PROPOSALS/CYCLE FILES/CYCLE 14 CORRESPONDENCE AND FILES/"/>
    </mc:Choice>
  </mc:AlternateContent>
  <xr:revisionPtr revIDLastSave="0" documentId="8_{D5D7F6E9-37E5-3F40-AFF9-37BFCEA404D6}" xr6:coauthVersionLast="45" xr6:coauthVersionMax="45" xr10:uidLastSave="{00000000-0000-0000-0000-000000000000}"/>
  <bookViews>
    <workbookView xWindow="3960" yWindow="1360" windowWidth="27120" windowHeight="16980" xr2:uid="{E541FB40-DFCF-F34A-8174-C908A820FF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1" l="1"/>
  <c r="M38" i="1"/>
  <c r="I38" i="1"/>
  <c r="R33" i="1"/>
  <c r="R32" i="1"/>
  <c r="R31" i="1"/>
  <c r="R29" i="1"/>
  <c r="R28" i="1"/>
  <c r="R27" i="1"/>
  <c r="N33" i="1"/>
  <c r="N32" i="1"/>
  <c r="N31" i="1"/>
  <c r="N30" i="1"/>
  <c r="N29" i="1"/>
  <c r="N28" i="1"/>
  <c r="N27" i="1"/>
  <c r="J28" i="1"/>
  <c r="J29" i="1"/>
  <c r="J31" i="1"/>
  <c r="J32" i="1"/>
  <c r="J33" i="1"/>
  <c r="J27" i="1"/>
  <c r="P34" i="1"/>
  <c r="R34" i="1" s="1"/>
  <c r="P30" i="1"/>
  <c r="L34" i="1"/>
  <c r="N34" i="1" s="1"/>
  <c r="H34" i="1"/>
  <c r="J34" i="1" s="1"/>
  <c r="H30" i="1"/>
  <c r="H38" i="1" s="1"/>
  <c r="Q37" i="1"/>
  <c r="P37" i="1"/>
  <c r="Q36" i="1"/>
  <c r="R37" i="1"/>
  <c r="M37" i="1"/>
  <c r="L37" i="1"/>
  <c r="M36" i="1"/>
  <c r="N37" i="1"/>
  <c r="I37" i="1"/>
  <c r="H37" i="1"/>
  <c r="I36" i="1"/>
  <c r="E38" i="1"/>
  <c r="D38" i="1"/>
  <c r="C38" i="1"/>
  <c r="D37" i="1"/>
  <c r="E37" i="1"/>
  <c r="C37" i="1"/>
  <c r="E36" i="1"/>
  <c r="D36" i="1"/>
  <c r="C36" i="1"/>
  <c r="F27" i="1"/>
  <c r="F28" i="1"/>
  <c r="F29" i="1"/>
  <c r="F30" i="1"/>
  <c r="F31" i="1"/>
  <c r="F32" i="1"/>
  <c r="F33" i="1"/>
  <c r="F34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J30" i="1" l="1"/>
  <c r="J38" i="1"/>
  <c r="P36" i="1"/>
  <c r="N38" i="1"/>
  <c r="L38" i="1"/>
  <c r="F38" i="1"/>
  <c r="F36" i="1"/>
  <c r="P38" i="1"/>
  <c r="F37" i="1"/>
  <c r="R30" i="1"/>
  <c r="R38" i="1" s="1"/>
  <c r="J36" i="1"/>
  <c r="L36" i="1"/>
  <c r="H36" i="1"/>
  <c r="N36" i="1"/>
  <c r="J37" i="1"/>
  <c r="R36" i="1" l="1"/>
</calcChain>
</file>

<file path=xl/sharedStrings.xml><?xml version="1.0" encoding="utf-8"?>
<sst xmlns="http://schemas.openxmlformats.org/spreadsheetml/2006/main" count="78" uniqueCount="69">
  <si>
    <t>Proposal Code</t>
    <phoneticPr fontId="0" type="noConversion"/>
  </si>
  <si>
    <t xml:space="preserve"> PI</t>
  </si>
  <si>
    <t>LC14_001</t>
  </si>
  <si>
    <t>R. Fallows</t>
  </si>
  <si>
    <t>LC14_002</t>
  </si>
  <si>
    <t>C. Vocks</t>
  </si>
  <si>
    <t>LC14_003</t>
  </si>
  <si>
    <t>G. Doyle</t>
  </si>
  <si>
    <t>LC14_004</t>
  </si>
  <si>
    <t>R. Starling</t>
  </si>
  <si>
    <t>LC14_005</t>
  </si>
  <si>
    <t>O. Wucknitz</t>
  </si>
  <si>
    <t>LC14_006</t>
  </si>
  <si>
    <t>R. Main</t>
  </si>
  <si>
    <t>LC14_007</t>
  </si>
  <si>
    <t>V. Vacca</t>
  </si>
  <si>
    <t>LC14_008</t>
  </si>
  <si>
    <t>A. Cooper</t>
  </si>
  <si>
    <t>LC14_010</t>
  </si>
  <si>
    <t>C. Horellou</t>
  </si>
  <si>
    <t>LC14_011</t>
  </si>
  <si>
    <t>R. Wijers</t>
  </si>
  <si>
    <t>LC14_012</t>
  </si>
  <si>
    <t>J. Griessmeier</t>
  </si>
  <si>
    <t>LC14_015</t>
  </si>
  <si>
    <t>P. Kukreti</t>
  </si>
  <si>
    <t>LC14_016</t>
  </si>
  <si>
    <t>J. Broderick</t>
  </si>
  <si>
    <t>LC14_017</t>
  </si>
  <si>
    <t>H. Vedantham</t>
  </si>
  <si>
    <t>LC14_018</t>
  </si>
  <si>
    <t>F. Vazza</t>
  </si>
  <si>
    <t>LC14_019</t>
  </si>
  <si>
    <t>R. Timmerman</t>
  </si>
  <si>
    <t>LC14_020</t>
  </si>
  <si>
    <t>A. Offringa</t>
  </si>
  <si>
    <t>LC14_021</t>
  </si>
  <si>
    <t>M. Oei</t>
  </si>
  <si>
    <t>LC14_024</t>
  </si>
  <si>
    <t>E. Kontar</t>
  </si>
  <si>
    <t>LC14_026</t>
  </si>
  <si>
    <t>A. Richard-Laferriere</t>
  </si>
  <si>
    <t>Σ Consortia</t>
  </si>
  <si>
    <t xml:space="preserve">Open Skies 
PRIO A </t>
  </si>
  <si>
    <t xml:space="preserve">Open Skies 
PRIO B </t>
  </si>
  <si>
    <t>GRAND TOTAL</t>
  </si>
  <si>
    <t>LT14_001</t>
  </si>
  <si>
    <t>LT14_002</t>
  </si>
  <si>
    <t>LT14_003</t>
  </si>
  <si>
    <t>LT14_004</t>
  </si>
  <si>
    <t>LT14_005</t>
  </si>
  <si>
    <t>LT14_006</t>
  </si>
  <si>
    <t>LT14_007</t>
  </si>
  <si>
    <t>LT14_008</t>
  </si>
  <si>
    <t>B. Hare</t>
  </si>
  <si>
    <t>F. De Gasperin</t>
  </si>
  <si>
    <t>P. Best</t>
  </si>
  <si>
    <t>T. Shimwell</t>
  </si>
  <si>
    <t>C. Bassa</t>
  </si>
  <si>
    <t>J. Verbiest</t>
  </si>
  <si>
    <t>S. Buitink</t>
  </si>
  <si>
    <t>K. Gourdji</t>
  </si>
  <si>
    <t>TOTAL (inc. LT)</t>
  </si>
  <si>
    <t>TOTAL (single-cycle)</t>
  </si>
  <si>
    <t>TOTAL (LT)</t>
  </si>
  <si>
    <t>CYCLE 14</t>
  </si>
  <si>
    <t>CYCLE 15</t>
  </si>
  <si>
    <t>CYCLE 16</t>
  </si>
  <si>
    <t>CYCLE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</si>
</sst>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4"/>
      <color rgb="FF000000"/>
      <name val="Calibri"/>
      <family val="2"/>
    </font>
    <font>
      <sz val="24"/>
      <color theme="1"/>
      <name val="Calibri"/>
      <family val="2"/>
      <scheme val="minor"/>
    </font>
    <font>
      <sz val="24"/>
      <color theme="1"/>
      <name val="Arial"/>
      <family val="2"/>
    </font>
    <font>
      <sz val="22"/>
      <color rgb="FF000000"/>
      <name val="Calibri"/>
      <family val="2"/>
    </font>
    <font>
      <sz val="24"/>
      <color theme="1"/>
      <name val="Calibri"/>
      <family val="2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/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2653-C93D-7040-BA6F-8282F2243E88}">
  <dimension ref="A1:R38"/>
  <sheetViews>
    <sheetView tabSelected="1" zoomScale="50" zoomScaleNormal="50" workbookViewId="0">
      <selection activeCell="H11" sqref="H11"/>
    </sheetView>
  </sheetViews>
  <sheetFormatPr baseColWidth="10" defaultRowHeight="16" x14ac:dyDescent="0.2"/>
  <cols>
    <col min="1" max="1" width="18.1640625" bestFit="1" customWidth="1"/>
    <col min="2" max="2" width="39.1640625" bestFit="1" customWidth="1"/>
    <col min="3" max="4" width="18.1640625" customWidth="1"/>
    <col min="5" max="5" width="19.5" customWidth="1"/>
    <col min="6" max="6" width="16.33203125" style="6" customWidth="1"/>
    <col min="7" max="7" width="2.1640625" customWidth="1"/>
    <col min="8" max="8" width="18.1640625" customWidth="1"/>
    <col min="9" max="9" width="19.5" customWidth="1"/>
    <col min="10" max="10" width="16.33203125" style="6" customWidth="1"/>
    <col min="11" max="11" width="2.5" customWidth="1"/>
    <col min="12" max="12" width="18.1640625" customWidth="1"/>
    <col min="13" max="13" width="19.5" customWidth="1"/>
    <col min="14" max="14" width="16.33203125" style="6" customWidth="1"/>
    <col min="15" max="15" width="2.5" customWidth="1"/>
    <col min="16" max="16" width="18.1640625" customWidth="1"/>
    <col min="17" max="17" width="19.5" customWidth="1"/>
    <col min="18" max="18" width="16.33203125" style="6" customWidth="1"/>
  </cols>
  <sheetData>
    <row r="1" spans="1:18" ht="46" customHeight="1" x14ac:dyDescent="0.2">
      <c r="C1" s="17" t="s">
        <v>65</v>
      </c>
      <c r="D1" s="17"/>
      <c r="E1" s="17"/>
      <c r="F1" s="17"/>
      <c r="H1" s="17" t="s">
        <v>66</v>
      </c>
      <c r="I1" s="17"/>
      <c r="J1" s="17"/>
      <c r="L1" s="17" t="s">
        <v>67</v>
      </c>
      <c r="M1" s="17"/>
      <c r="N1" s="17"/>
      <c r="P1" s="17" t="s">
        <v>68</v>
      </c>
      <c r="Q1" s="17"/>
      <c r="R1" s="17"/>
    </row>
    <row r="2" spans="1:18" ht="16" customHeight="1" x14ac:dyDescent="0.2">
      <c r="A2" s="18" t="s">
        <v>0</v>
      </c>
      <c r="B2" s="18" t="s">
        <v>1</v>
      </c>
      <c r="C2" s="16" t="s">
        <v>42</v>
      </c>
      <c r="D2" s="16" t="s">
        <v>43</v>
      </c>
      <c r="E2" s="16" t="s">
        <v>44</v>
      </c>
      <c r="F2" s="16" t="s">
        <v>45</v>
      </c>
      <c r="H2" s="16" t="s">
        <v>43</v>
      </c>
      <c r="I2" s="16" t="s">
        <v>44</v>
      </c>
      <c r="J2" s="16" t="s">
        <v>45</v>
      </c>
      <c r="L2" s="16" t="s">
        <v>43</v>
      </c>
      <c r="M2" s="16" t="s">
        <v>44</v>
      </c>
      <c r="N2" s="16" t="s">
        <v>45</v>
      </c>
      <c r="P2" s="16" t="s">
        <v>43</v>
      </c>
      <c r="Q2" s="16" t="s">
        <v>44</v>
      </c>
      <c r="R2" s="16" t="s">
        <v>45</v>
      </c>
    </row>
    <row r="3" spans="1:18" ht="17" customHeight="1" x14ac:dyDescent="0.2">
      <c r="A3" s="18"/>
      <c r="B3" s="18"/>
      <c r="C3" s="16"/>
      <c r="D3" s="16"/>
      <c r="E3" s="16"/>
      <c r="F3" s="16"/>
      <c r="H3" s="16"/>
      <c r="I3" s="16"/>
      <c r="J3" s="16"/>
      <c r="L3" s="16"/>
      <c r="M3" s="16"/>
      <c r="N3" s="16"/>
      <c r="P3" s="16"/>
      <c r="Q3" s="16"/>
      <c r="R3" s="16"/>
    </row>
    <row r="4" spans="1:18" ht="62" customHeight="1" x14ac:dyDescent="0.2">
      <c r="A4" s="18"/>
      <c r="B4" s="18"/>
      <c r="C4" s="16"/>
      <c r="D4" s="16"/>
      <c r="E4" s="16"/>
      <c r="F4" s="16"/>
      <c r="H4" s="16"/>
      <c r="I4" s="16"/>
      <c r="J4" s="16"/>
      <c r="L4" s="16"/>
      <c r="M4" s="16"/>
      <c r="N4" s="16"/>
      <c r="P4" s="16"/>
      <c r="Q4" s="16"/>
      <c r="R4" s="16"/>
    </row>
    <row r="5" spans="1:18" s="7" customFormat="1" ht="22" customHeight="1" x14ac:dyDescent="0.2">
      <c r="A5" s="8"/>
      <c r="B5" s="8"/>
      <c r="C5" s="9"/>
      <c r="D5" s="9"/>
      <c r="E5" s="9"/>
      <c r="F5" s="9"/>
      <c r="H5" s="9"/>
      <c r="I5" s="9"/>
      <c r="J5" s="9"/>
      <c r="L5" s="9"/>
      <c r="M5" s="9"/>
      <c r="N5" s="9"/>
      <c r="P5" s="9"/>
      <c r="Q5" s="9"/>
      <c r="R5" s="9"/>
    </row>
    <row r="6" spans="1:18" ht="32" x14ac:dyDescent="0.2">
      <c r="A6" s="1" t="s">
        <v>2</v>
      </c>
      <c r="B6" s="2" t="s">
        <v>3</v>
      </c>
      <c r="C6" s="10">
        <v>0</v>
      </c>
      <c r="D6" s="10">
        <v>78.099999999999994</v>
      </c>
      <c r="E6" s="10">
        <v>210</v>
      </c>
      <c r="F6" s="10">
        <f>SUM(C6:E6)</f>
        <v>288.10000000000002</v>
      </c>
      <c r="H6" s="10"/>
      <c r="I6" s="10"/>
      <c r="J6" s="10"/>
      <c r="L6" s="10"/>
      <c r="M6" s="10"/>
      <c r="N6" s="10"/>
      <c r="P6" s="10"/>
      <c r="Q6" s="10"/>
      <c r="R6" s="10"/>
    </row>
    <row r="7" spans="1:18" ht="32" x14ac:dyDescent="0.2">
      <c r="A7" s="1" t="s">
        <v>4</v>
      </c>
      <c r="B7" s="2" t="s">
        <v>5</v>
      </c>
      <c r="C7" s="10">
        <v>89.2</v>
      </c>
      <c r="D7" s="10">
        <v>22.8</v>
      </c>
      <c r="E7" s="10">
        <v>112</v>
      </c>
      <c r="F7" s="10">
        <f t="shared" ref="F7:F34" si="0">SUM(C7:E7)</f>
        <v>224</v>
      </c>
      <c r="H7" s="10"/>
      <c r="I7" s="10"/>
      <c r="J7" s="10"/>
      <c r="L7" s="10"/>
      <c r="M7" s="10"/>
      <c r="N7" s="10"/>
      <c r="P7" s="10"/>
      <c r="Q7" s="10"/>
      <c r="R7" s="10"/>
    </row>
    <row r="8" spans="1:18" ht="32" x14ac:dyDescent="0.2">
      <c r="A8" s="1" t="s">
        <v>6</v>
      </c>
      <c r="B8" s="3" t="s">
        <v>7</v>
      </c>
      <c r="C8" s="10">
        <v>16</v>
      </c>
      <c r="D8" s="10">
        <v>0</v>
      </c>
      <c r="E8" s="10">
        <v>33</v>
      </c>
      <c r="F8" s="10">
        <f t="shared" si="0"/>
        <v>49</v>
      </c>
      <c r="H8" s="10"/>
      <c r="I8" s="10"/>
      <c r="J8" s="10"/>
      <c r="L8" s="10"/>
      <c r="M8" s="10"/>
      <c r="N8" s="10"/>
      <c r="P8" s="10"/>
      <c r="Q8" s="10"/>
      <c r="R8" s="10"/>
    </row>
    <row r="9" spans="1:18" ht="32" x14ac:dyDescent="0.2">
      <c r="A9" s="1" t="s">
        <v>8</v>
      </c>
      <c r="B9" s="2" t="s">
        <v>9</v>
      </c>
      <c r="C9" s="10">
        <v>0</v>
      </c>
      <c r="D9" s="10">
        <v>17.600000000000001</v>
      </c>
      <c r="E9" s="10">
        <v>0</v>
      </c>
      <c r="F9" s="10">
        <f t="shared" si="0"/>
        <v>17.600000000000001</v>
      </c>
      <c r="H9" s="10"/>
      <c r="I9" s="10"/>
      <c r="J9" s="10"/>
      <c r="L9" s="10"/>
      <c r="M9" s="10"/>
      <c r="N9" s="10"/>
      <c r="P9" s="10"/>
      <c r="Q9" s="10"/>
      <c r="R9" s="10"/>
    </row>
    <row r="10" spans="1:18" ht="32" x14ac:dyDescent="0.2">
      <c r="A10" s="1" t="s">
        <v>10</v>
      </c>
      <c r="B10" s="2" t="s">
        <v>11</v>
      </c>
      <c r="C10" s="10">
        <v>8</v>
      </c>
      <c r="D10" s="10">
        <v>0</v>
      </c>
      <c r="E10" s="10">
        <v>0</v>
      </c>
      <c r="F10" s="10">
        <f t="shared" si="0"/>
        <v>8</v>
      </c>
      <c r="H10" s="10"/>
      <c r="I10" s="10"/>
      <c r="J10" s="10"/>
      <c r="L10" s="10"/>
      <c r="M10" s="10"/>
      <c r="N10" s="10"/>
      <c r="P10" s="10"/>
      <c r="Q10" s="10"/>
      <c r="R10" s="10"/>
    </row>
    <row r="11" spans="1:18" ht="32" x14ac:dyDescent="0.2">
      <c r="A11" s="1" t="s">
        <v>12</v>
      </c>
      <c r="B11" s="2" t="s">
        <v>13</v>
      </c>
      <c r="C11" s="10">
        <v>8</v>
      </c>
      <c r="D11" s="10">
        <v>0</v>
      </c>
      <c r="E11" s="10">
        <v>8</v>
      </c>
      <c r="F11" s="10">
        <f t="shared" si="0"/>
        <v>16</v>
      </c>
      <c r="H11" s="10"/>
      <c r="I11" s="10"/>
      <c r="J11" s="10"/>
      <c r="L11" s="10"/>
      <c r="M11" s="10"/>
      <c r="N11" s="10"/>
      <c r="P11" s="10"/>
      <c r="Q11" s="10"/>
      <c r="R11" s="10"/>
    </row>
    <row r="12" spans="1:18" ht="32" x14ac:dyDescent="0.2">
      <c r="A12" s="1" t="s">
        <v>14</v>
      </c>
      <c r="B12" s="2" t="s">
        <v>15</v>
      </c>
      <c r="C12" s="10">
        <v>41.2</v>
      </c>
      <c r="D12" s="10">
        <v>0</v>
      </c>
      <c r="E12" s="10">
        <v>0</v>
      </c>
      <c r="F12" s="10">
        <f t="shared" si="0"/>
        <v>41.2</v>
      </c>
      <c r="H12" s="10"/>
      <c r="I12" s="10"/>
      <c r="J12" s="10"/>
      <c r="L12" s="10"/>
      <c r="M12" s="10"/>
      <c r="N12" s="10"/>
      <c r="P12" s="10"/>
      <c r="Q12" s="10"/>
      <c r="R12" s="10"/>
    </row>
    <row r="13" spans="1:18" ht="32" x14ac:dyDescent="0.2">
      <c r="A13" s="1" t="s">
        <v>16</v>
      </c>
      <c r="B13" s="2" t="s">
        <v>17</v>
      </c>
      <c r="C13" s="10">
        <v>0</v>
      </c>
      <c r="D13" s="10">
        <v>8.8000000000000007</v>
      </c>
      <c r="E13" s="10">
        <v>0</v>
      </c>
      <c r="F13" s="10">
        <f t="shared" si="0"/>
        <v>8.8000000000000007</v>
      </c>
      <c r="H13" s="10"/>
      <c r="I13" s="10"/>
      <c r="J13" s="10"/>
      <c r="L13" s="10"/>
      <c r="M13" s="10"/>
      <c r="N13" s="10"/>
      <c r="P13" s="10"/>
      <c r="Q13" s="10"/>
      <c r="R13" s="10"/>
    </row>
    <row r="14" spans="1:18" ht="32" x14ac:dyDescent="0.2">
      <c r="A14" s="1" t="s">
        <v>18</v>
      </c>
      <c r="B14" s="2" t="s">
        <v>19</v>
      </c>
      <c r="C14" s="10">
        <v>6.6</v>
      </c>
      <c r="D14" s="10">
        <v>0</v>
      </c>
      <c r="E14" s="10">
        <v>6.5</v>
      </c>
      <c r="F14" s="10">
        <f t="shared" si="0"/>
        <v>13.1</v>
      </c>
      <c r="H14" s="10"/>
      <c r="I14" s="10"/>
      <c r="J14" s="10"/>
      <c r="L14" s="10"/>
      <c r="M14" s="10"/>
      <c r="N14" s="10"/>
      <c r="P14" s="10"/>
      <c r="Q14" s="10"/>
      <c r="R14" s="10"/>
    </row>
    <row r="15" spans="1:18" ht="32" x14ac:dyDescent="0.2">
      <c r="A15" s="1" t="s">
        <v>20</v>
      </c>
      <c r="B15" s="2" t="s">
        <v>21</v>
      </c>
      <c r="C15" s="10">
        <v>78.099999999999994</v>
      </c>
      <c r="D15" s="10">
        <v>0</v>
      </c>
      <c r="E15" s="10">
        <v>210</v>
      </c>
      <c r="F15" s="10">
        <f t="shared" si="0"/>
        <v>288.10000000000002</v>
      </c>
      <c r="H15" s="10"/>
      <c r="I15" s="10"/>
      <c r="J15" s="10"/>
      <c r="L15" s="10"/>
      <c r="M15" s="10"/>
      <c r="N15" s="10"/>
      <c r="P15" s="10"/>
      <c r="Q15" s="10"/>
      <c r="R15" s="10"/>
    </row>
    <row r="16" spans="1:18" ht="32" x14ac:dyDescent="0.2">
      <c r="A16" s="2" t="s">
        <v>22</v>
      </c>
      <c r="B16" s="3" t="s">
        <v>23</v>
      </c>
      <c r="C16" s="10">
        <v>0</v>
      </c>
      <c r="D16" s="10">
        <v>0</v>
      </c>
      <c r="E16" s="10">
        <v>624</v>
      </c>
      <c r="F16" s="10">
        <f t="shared" si="0"/>
        <v>624</v>
      </c>
      <c r="H16" s="10"/>
      <c r="I16" s="10"/>
      <c r="J16" s="10"/>
      <c r="L16" s="10"/>
      <c r="M16" s="10"/>
      <c r="N16" s="10"/>
      <c r="P16" s="10"/>
      <c r="Q16" s="10"/>
      <c r="R16" s="10"/>
    </row>
    <row r="17" spans="1:18" ht="32" x14ac:dyDescent="0.2">
      <c r="A17" s="1" t="s">
        <v>24</v>
      </c>
      <c r="B17" s="2" t="s">
        <v>25</v>
      </c>
      <c r="C17" s="10">
        <v>0</v>
      </c>
      <c r="D17" s="10">
        <v>0</v>
      </c>
      <c r="E17" s="10">
        <v>8.33</v>
      </c>
      <c r="F17" s="10">
        <f t="shared" si="0"/>
        <v>8.33</v>
      </c>
      <c r="H17" s="10"/>
      <c r="I17" s="10"/>
      <c r="J17" s="10"/>
      <c r="L17" s="10"/>
      <c r="M17" s="10"/>
      <c r="N17" s="10"/>
      <c r="P17" s="10"/>
      <c r="Q17" s="10"/>
      <c r="R17" s="10"/>
    </row>
    <row r="18" spans="1:18" ht="32" x14ac:dyDescent="0.2">
      <c r="A18" s="1" t="s">
        <v>26</v>
      </c>
      <c r="B18" s="2" t="s">
        <v>27</v>
      </c>
      <c r="C18" s="10">
        <v>0</v>
      </c>
      <c r="D18" s="10">
        <v>21</v>
      </c>
      <c r="E18" s="10">
        <v>0</v>
      </c>
      <c r="F18" s="10">
        <f t="shared" si="0"/>
        <v>21</v>
      </c>
      <c r="H18" s="10"/>
      <c r="I18" s="10"/>
      <c r="J18" s="10"/>
      <c r="L18" s="10"/>
      <c r="M18" s="10"/>
      <c r="N18" s="10"/>
      <c r="P18" s="10"/>
      <c r="Q18" s="10"/>
      <c r="R18" s="10"/>
    </row>
    <row r="19" spans="1:18" ht="32" x14ac:dyDescent="0.2">
      <c r="A19" s="1" t="s">
        <v>28</v>
      </c>
      <c r="B19" s="2" t="s">
        <v>29</v>
      </c>
      <c r="C19" s="10">
        <v>0</v>
      </c>
      <c r="D19" s="10">
        <v>40</v>
      </c>
      <c r="E19" s="10">
        <v>0</v>
      </c>
      <c r="F19" s="10">
        <f t="shared" si="0"/>
        <v>40</v>
      </c>
      <c r="H19" s="10"/>
      <c r="I19" s="10"/>
      <c r="J19" s="10"/>
      <c r="L19" s="10"/>
      <c r="M19" s="10"/>
      <c r="N19" s="10"/>
      <c r="P19" s="10"/>
      <c r="Q19" s="10"/>
      <c r="R19" s="10"/>
    </row>
    <row r="20" spans="1:18" ht="32" x14ac:dyDescent="0.2">
      <c r="A20" s="1" t="s">
        <v>30</v>
      </c>
      <c r="B20" s="2" t="s">
        <v>31</v>
      </c>
      <c r="C20" s="10">
        <v>27</v>
      </c>
      <c r="D20" s="10">
        <v>0</v>
      </c>
      <c r="E20" s="10">
        <v>39.6</v>
      </c>
      <c r="F20" s="10">
        <f t="shared" si="0"/>
        <v>66.599999999999994</v>
      </c>
      <c r="H20" s="10"/>
      <c r="I20" s="10"/>
      <c r="J20" s="10"/>
      <c r="L20" s="10"/>
      <c r="M20" s="10"/>
      <c r="N20" s="10"/>
      <c r="P20" s="10"/>
      <c r="Q20" s="10"/>
      <c r="R20" s="10"/>
    </row>
    <row r="21" spans="1:18" ht="32" x14ac:dyDescent="0.2">
      <c r="A21" s="1" t="s">
        <v>32</v>
      </c>
      <c r="B21" s="2" t="s">
        <v>33</v>
      </c>
      <c r="C21" s="10">
        <v>0</v>
      </c>
      <c r="D21" s="10">
        <v>71</v>
      </c>
      <c r="E21" s="10">
        <v>22.599999999999998</v>
      </c>
      <c r="F21" s="10">
        <f t="shared" si="0"/>
        <v>93.6</v>
      </c>
      <c r="H21" s="10"/>
      <c r="I21" s="10"/>
      <c r="J21" s="10"/>
      <c r="L21" s="10"/>
      <c r="M21" s="10"/>
      <c r="N21" s="10"/>
      <c r="P21" s="10"/>
      <c r="Q21" s="10"/>
      <c r="R21" s="10"/>
    </row>
    <row r="22" spans="1:18" ht="32" x14ac:dyDescent="0.2">
      <c r="A22" s="1" t="s">
        <v>34</v>
      </c>
      <c r="B22" s="2" t="s">
        <v>35</v>
      </c>
      <c r="C22" s="10">
        <v>0</v>
      </c>
      <c r="D22" s="10">
        <v>16.170000000000002</v>
      </c>
      <c r="E22" s="10">
        <v>0</v>
      </c>
      <c r="F22" s="10">
        <f t="shared" si="0"/>
        <v>16.170000000000002</v>
      </c>
      <c r="H22" s="10"/>
      <c r="I22" s="10"/>
      <c r="J22" s="10"/>
      <c r="L22" s="10"/>
      <c r="M22" s="10"/>
      <c r="N22" s="10"/>
      <c r="P22" s="10"/>
      <c r="Q22" s="10"/>
      <c r="R22" s="10"/>
    </row>
    <row r="23" spans="1:18" ht="32" x14ac:dyDescent="0.2">
      <c r="A23" s="1" t="s">
        <v>36</v>
      </c>
      <c r="B23" s="2" t="s">
        <v>37</v>
      </c>
      <c r="C23" s="10">
        <v>0</v>
      </c>
      <c r="D23" s="10">
        <v>0</v>
      </c>
      <c r="E23" s="10">
        <v>50</v>
      </c>
      <c r="F23" s="10">
        <f t="shared" si="0"/>
        <v>50</v>
      </c>
      <c r="H23" s="10"/>
      <c r="I23" s="10"/>
      <c r="J23" s="10"/>
      <c r="L23" s="10"/>
      <c r="M23" s="10"/>
      <c r="N23" s="10"/>
      <c r="P23" s="10"/>
      <c r="Q23" s="10"/>
      <c r="R23" s="10"/>
    </row>
    <row r="24" spans="1:18" ht="32" x14ac:dyDescent="0.2">
      <c r="A24" s="1" t="s">
        <v>38</v>
      </c>
      <c r="B24" s="2" t="s">
        <v>39</v>
      </c>
      <c r="C24" s="10">
        <v>0</v>
      </c>
      <c r="D24" s="10">
        <v>10</v>
      </c>
      <c r="E24" s="10">
        <v>0</v>
      </c>
      <c r="F24" s="10">
        <f t="shared" si="0"/>
        <v>10</v>
      </c>
      <c r="H24" s="10"/>
      <c r="I24" s="10"/>
      <c r="J24" s="10"/>
      <c r="L24" s="10"/>
      <c r="M24" s="10"/>
      <c r="N24" s="10"/>
      <c r="P24" s="10"/>
      <c r="Q24" s="10"/>
      <c r="R24" s="10"/>
    </row>
    <row r="25" spans="1:18" ht="32" x14ac:dyDescent="0.2">
      <c r="A25" s="1" t="s">
        <v>40</v>
      </c>
      <c r="B25" s="4" t="s">
        <v>41</v>
      </c>
      <c r="C25" s="10">
        <v>0</v>
      </c>
      <c r="D25" s="10">
        <v>8.66</v>
      </c>
      <c r="E25" s="10">
        <v>0</v>
      </c>
      <c r="F25" s="10">
        <f t="shared" si="0"/>
        <v>8.66</v>
      </c>
      <c r="H25" s="10"/>
      <c r="I25" s="10"/>
      <c r="J25" s="10"/>
      <c r="L25" s="10"/>
      <c r="M25" s="10"/>
      <c r="N25" s="10"/>
      <c r="P25" s="10"/>
      <c r="Q25" s="10"/>
      <c r="R25" s="10"/>
    </row>
    <row r="26" spans="1:18" ht="31" x14ac:dyDescent="0.2">
      <c r="F26" s="13"/>
      <c r="J26" s="13"/>
      <c r="N26" s="13"/>
      <c r="R26" s="13"/>
    </row>
    <row r="27" spans="1:18" ht="32" x14ac:dyDescent="0.2">
      <c r="A27" s="1" t="s">
        <v>46</v>
      </c>
      <c r="B27" s="10" t="s">
        <v>54</v>
      </c>
      <c r="C27" s="10">
        <v>0</v>
      </c>
      <c r="D27" s="10">
        <v>10</v>
      </c>
      <c r="E27" s="10"/>
      <c r="F27" s="10">
        <f t="shared" si="0"/>
        <v>10</v>
      </c>
      <c r="H27" s="10">
        <v>5</v>
      </c>
      <c r="I27" s="10"/>
      <c r="J27" s="10">
        <f>SUM(H27:I27)</f>
        <v>5</v>
      </c>
      <c r="K27" s="5"/>
      <c r="L27" s="10">
        <v>10</v>
      </c>
      <c r="M27" s="10"/>
      <c r="N27" s="10">
        <f>SUM(L27:M27)</f>
        <v>10</v>
      </c>
      <c r="O27" s="5"/>
      <c r="P27" s="10">
        <v>5</v>
      </c>
      <c r="Q27" s="10"/>
      <c r="R27" s="10">
        <f>SUM(P27:Q27)</f>
        <v>5</v>
      </c>
    </row>
    <row r="28" spans="1:18" ht="32" x14ac:dyDescent="0.2">
      <c r="A28" s="1" t="s">
        <v>47</v>
      </c>
      <c r="B28" s="11" t="s">
        <v>55</v>
      </c>
      <c r="C28" s="10">
        <v>0</v>
      </c>
      <c r="D28" s="10">
        <v>258.75</v>
      </c>
      <c r="E28" s="10"/>
      <c r="F28" s="10">
        <f t="shared" si="0"/>
        <v>258.75</v>
      </c>
      <c r="H28" s="10">
        <v>258.75</v>
      </c>
      <c r="I28" s="10"/>
      <c r="J28" s="10">
        <f t="shared" ref="J28:J34" si="1">SUM(H28:I28)</f>
        <v>258.75</v>
      </c>
      <c r="K28" s="5"/>
      <c r="L28" s="10"/>
      <c r="M28" s="10"/>
      <c r="N28" s="10">
        <f t="shared" ref="N28:N34" si="2">SUM(L28:M28)</f>
        <v>0</v>
      </c>
      <c r="O28" s="5"/>
      <c r="P28" s="10"/>
      <c r="Q28" s="10"/>
      <c r="R28" s="10">
        <f t="shared" ref="R28:R34" si="3">SUM(P28:Q28)</f>
        <v>0</v>
      </c>
    </row>
    <row r="29" spans="1:18" ht="32" x14ac:dyDescent="0.2">
      <c r="A29" s="1" t="s">
        <v>48</v>
      </c>
      <c r="B29" s="11" t="s">
        <v>56</v>
      </c>
      <c r="C29" s="10">
        <v>0</v>
      </c>
      <c r="D29" s="10"/>
      <c r="E29" s="10">
        <v>60</v>
      </c>
      <c r="F29" s="10">
        <f t="shared" si="0"/>
        <v>60</v>
      </c>
      <c r="H29" s="10">
        <v>80</v>
      </c>
      <c r="I29" s="10"/>
      <c r="J29" s="10">
        <f t="shared" si="1"/>
        <v>80</v>
      </c>
      <c r="K29" s="5"/>
      <c r="L29" s="10"/>
      <c r="M29" s="10"/>
      <c r="N29" s="10">
        <f t="shared" si="2"/>
        <v>0</v>
      </c>
      <c r="O29" s="5"/>
      <c r="P29" s="10">
        <v>40</v>
      </c>
      <c r="Q29" s="10"/>
      <c r="R29" s="10">
        <f t="shared" si="3"/>
        <v>40</v>
      </c>
    </row>
    <row r="30" spans="1:18" ht="32" x14ac:dyDescent="0.2">
      <c r="A30" s="1" t="s">
        <v>49</v>
      </c>
      <c r="B30" s="11" t="s">
        <v>57</v>
      </c>
      <c r="C30" s="10">
        <v>0</v>
      </c>
      <c r="D30" s="10">
        <v>623.29999999999995</v>
      </c>
      <c r="E30" s="10">
        <v>145</v>
      </c>
      <c r="F30" s="10">
        <f t="shared" si="0"/>
        <v>768.3</v>
      </c>
      <c r="H30" s="10">
        <f>450+50</f>
        <v>500</v>
      </c>
      <c r="I30" s="10">
        <v>100</v>
      </c>
      <c r="J30" s="10">
        <f t="shared" si="1"/>
        <v>600</v>
      </c>
      <c r="K30" s="5"/>
      <c r="L30" s="10">
        <v>450</v>
      </c>
      <c r="M30" s="10"/>
      <c r="N30" s="10">
        <f t="shared" si="2"/>
        <v>450</v>
      </c>
      <c r="O30" s="5"/>
      <c r="P30" s="10">
        <f>450+50</f>
        <v>500</v>
      </c>
      <c r="Q30" s="10">
        <v>100</v>
      </c>
      <c r="R30" s="10">
        <f t="shared" si="3"/>
        <v>600</v>
      </c>
    </row>
    <row r="31" spans="1:18" ht="32" x14ac:dyDescent="0.2">
      <c r="A31" s="1" t="s">
        <v>50</v>
      </c>
      <c r="B31" s="11" t="s">
        <v>58</v>
      </c>
      <c r="C31" s="10">
        <v>0</v>
      </c>
      <c r="D31" s="10"/>
      <c r="E31" s="10">
        <v>29</v>
      </c>
      <c r="F31" s="10">
        <f t="shared" si="0"/>
        <v>29</v>
      </c>
      <c r="H31" s="10">
        <v>29</v>
      </c>
      <c r="I31" s="10"/>
      <c r="J31" s="10">
        <f t="shared" si="1"/>
        <v>29</v>
      </c>
      <c r="K31" s="5"/>
      <c r="L31" s="10">
        <v>24</v>
      </c>
      <c r="M31" s="10"/>
      <c r="N31" s="10">
        <f t="shared" si="2"/>
        <v>24</v>
      </c>
      <c r="O31" s="5"/>
      <c r="P31" s="10">
        <v>20</v>
      </c>
      <c r="Q31" s="10"/>
      <c r="R31" s="10">
        <f t="shared" si="3"/>
        <v>20</v>
      </c>
    </row>
    <row r="32" spans="1:18" ht="32" x14ac:dyDescent="0.2">
      <c r="A32" s="1" t="s">
        <v>51</v>
      </c>
      <c r="B32" s="11" t="s">
        <v>59</v>
      </c>
      <c r="C32" s="10">
        <v>0</v>
      </c>
      <c r="D32" s="10"/>
      <c r="E32" s="10">
        <v>60</v>
      </c>
      <c r="F32" s="10">
        <f t="shared" si="0"/>
        <v>60</v>
      </c>
      <c r="H32" s="10">
        <v>60</v>
      </c>
      <c r="I32" s="10"/>
      <c r="J32" s="10">
        <f t="shared" si="1"/>
        <v>60</v>
      </c>
      <c r="K32" s="5"/>
      <c r="L32" s="10">
        <v>60</v>
      </c>
      <c r="M32" s="10"/>
      <c r="N32" s="10">
        <f t="shared" si="2"/>
        <v>60</v>
      </c>
      <c r="O32" s="5"/>
      <c r="P32" s="10">
        <v>60</v>
      </c>
      <c r="Q32" s="10"/>
      <c r="R32" s="10">
        <f t="shared" si="3"/>
        <v>60</v>
      </c>
    </row>
    <row r="33" spans="1:18" ht="32" x14ac:dyDescent="0.2">
      <c r="A33" s="1" t="s">
        <v>52</v>
      </c>
      <c r="B33" s="12" t="s">
        <v>60</v>
      </c>
      <c r="C33" s="10">
        <v>0</v>
      </c>
      <c r="D33" s="10">
        <v>78.099999999999994</v>
      </c>
      <c r="E33" s="10">
        <v>210</v>
      </c>
      <c r="F33" s="10">
        <f t="shared" si="0"/>
        <v>288.10000000000002</v>
      </c>
      <c r="H33" s="10">
        <v>150</v>
      </c>
      <c r="I33" s="10">
        <v>100</v>
      </c>
      <c r="J33" s="10">
        <f t="shared" si="1"/>
        <v>250</v>
      </c>
      <c r="K33" s="5"/>
      <c r="L33" s="10">
        <v>150</v>
      </c>
      <c r="M33" s="10">
        <v>100</v>
      </c>
      <c r="N33" s="10">
        <f t="shared" si="2"/>
        <v>250</v>
      </c>
      <c r="O33" s="5"/>
      <c r="P33" s="10">
        <v>150</v>
      </c>
      <c r="Q33" s="10">
        <v>100</v>
      </c>
      <c r="R33" s="10">
        <f t="shared" si="3"/>
        <v>250</v>
      </c>
    </row>
    <row r="34" spans="1:18" ht="32" x14ac:dyDescent="0.2">
      <c r="A34" s="1" t="s">
        <v>53</v>
      </c>
      <c r="B34" s="12" t="s">
        <v>61</v>
      </c>
      <c r="C34" s="10">
        <v>0</v>
      </c>
      <c r="D34" s="14"/>
      <c r="E34" s="14"/>
      <c r="F34" s="10">
        <f t="shared" si="0"/>
        <v>0</v>
      </c>
      <c r="H34" s="10">
        <f>8.33</f>
        <v>8.33</v>
      </c>
      <c r="I34" s="10"/>
      <c r="J34" s="10">
        <f t="shared" si="1"/>
        <v>8.33</v>
      </c>
      <c r="K34" s="5"/>
      <c r="L34" s="10">
        <f>38+8.33</f>
        <v>46.33</v>
      </c>
      <c r="M34" s="10"/>
      <c r="N34" s="10">
        <f t="shared" si="2"/>
        <v>46.33</v>
      </c>
      <c r="O34" s="5"/>
      <c r="P34" s="10">
        <f>38+8.33</f>
        <v>46.33</v>
      </c>
      <c r="Q34" s="10"/>
      <c r="R34" s="10">
        <f t="shared" si="3"/>
        <v>46.33</v>
      </c>
    </row>
    <row r="36" spans="1:18" ht="66" customHeight="1" x14ac:dyDescent="0.2">
      <c r="B36" s="15" t="s">
        <v>62</v>
      </c>
      <c r="C36" s="10">
        <f>SUM(C6:C34)</f>
        <v>274.10000000000002</v>
      </c>
      <c r="D36" s="10">
        <f>SUM(D6:D34)-D6-D33-D24-D16</f>
        <v>1098.0800000000002</v>
      </c>
      <c r="E36" s="10">
        <f>SUM(E6:E34)-E6-E33-E24-E16</f>
        <v>784.02999999999975</v>
      </c>
      <c r="F36" s="10">
        <f>SUM(F6:F34)-F6-F33-F24-F16</f>
        <v>2156.2100000000005</v>
      </c>
      <c r="H36" s="10">
        <f>SUM(H6:H34)-H6-H33-H24-H16</f>
        <v>941.07999999999993</v>
      </c>
      <c r="I36" s="10">
        <f>SUM(I6:I34)-I6-I33-I24-I16</f>
        <v>100</v>
      </c>
      <c r="J36" s="10">
        <f>SUM(J6:J34)-J6-J33-J24-J16</f>
        <v>1041.08</v>
      </c>
      <c r="L36" s="10">
        <f>SUM(L6:L34)-L6-L33-L24-L16</f>
        <v>590.33000000000004</v>
      </c>
      <c r="M36" s="10">
        <f>SUM(M6:M34)-M6-M33-M24-M16</f>
        <v>0</v>
      </c>
      <c r="N36" s="10">
        <f>SUM(N6:N34)-N6-N33-N24-N16</f>
        <v>590.33000000000004</v>
      </c>
      <c r="P36" s="10">
        <f>SUM(P6:P34)-P6-P33-P24-P16</f>
        <v>671.33</v>
      </c>
      <c r="Q36" s="10">
        <f>SUM(Q6:Q34)-Q6-Q33-Q24-Q16</f>
        <v>100</v>
      </c>
      <c r="R36" s="10">
        <f>SUM(R6:R34)-R6-R33-R24-R16</f>
        <v>771.33</v>
      </c>
    </row>
    <row r="37" spans="1:18" ht="58" customHeight="1" x14ac:dyDescent="0.2">
      <c r="B37" s="15" t="s">
        <v>63</v>
      </c>
      <c r="C37" s="10">
        <f>SUM(C6:C25)-C6-C16-C24</f>
        <v>274.10000000000002</v>
      </c>
      <c r="D37" s="10">
        <f>SUM(D6:D25)-D6-D16-D24</f>
        <v>206.03000000000006</v>
      </c>
      <c r="E37" s="10">
        <f>SUM(E6:E25)-E6-E16-E24</f>
        <v>490.02999999999975</v>
      </c>
      <c r="F37" s="10">
        <f>SUM(F6:F25)-F6-F16-F24</f>
        <v>970.15999999999985</v>
      </c>
      <c r="H37" s="10">
        <f>SUM(H6:H25)-H6-H16-H24</f>
        <v>0</v>
      </c>
      <c r="I37" s="10">
        <f>SUM(I6:I25)-I6-I16-I24</f>
        <v>0</v>
      </c>
      <c r="J37" s="10">
        <f>SUM(J6:J25)-J6-J16-J24</f>
        <v>0</v>
      </c>
      <c r="L37" s="10">
        <f>SUM(L6:L25)-L6-L16-L24</f>
        <v>0</v>
      </c>
      <c r="M37" s="10">
        <f>SUM(M6:M25)-M6-M16-M24</f>
        <v>0</v>
      </c>
      <c r="N37" s="10">
        <f>SUM(N6:N25)-N6-N16-N24</f>
        <v>0</v>
      </c>
      <c r="P37" s="10">
        <f>SUM(P6:P25)-P6-P16-P24</f>
        <v>0</v>
      </c>
      <c r="Q37" s="10">
        <f>SUM(Q6:Q25)-Q6-Q16-Q24</f>
        <v>0</v>
      </c>
      <c r="R37" s="10">
        <f>SUM(R6:R25)-R6-R16-R24</f>
        <v>0</v>
      </c>
    </row>
    <row r="38" spans="1:18" ht="48" customHeight="1" x14ac:dyDescent="0.2">
      <c r="B38" s="15" t="s">
        <v>64</v>
      </c>
      <c r="C38" s="10">
        <f>SUM(C27:C34)</f>
        <v>0</v>
      </c>
      <c r="D38" s="10">
        <f>SUM(D27:D34)-D33</f>
        <v>892.05</v>
      </c>
      <c r="E38" s="10">
        <f t="shared" ref="E38:F38" si="4">SUM(E27:E34)-E33</f>
        <v>294</v>
      </c>
      <c r="F38" s="10">
        <f t="shared" si="4"/>
        <v>1186.0500000000002</v>
      </c>
      <c r="H38" s="10">
        <f>SUM(H27:H34)</f>
        <v>1091.08</v>
      </c>
      <c r="I38" s="10">
        <f>SUM(I27:I34)</f>
        <v>200</v>
      </c>
      <c r="J38" s="10">
        <f>SUM(J27:J34)</f>
        <v>1291.08</v>
      </c>
      <c r="L38" s="10">
        <f>SUM(L27:L34)</f>
        <v>740.33</v>
      </c>
      <c r="M38" s="10">
        <f t="shared" ref="M38:N38" si="5">SUM(M27:M34)</f>
        <v>100</v>
      </c>
      <c r="N38" s="10">
        <f t="shared" si="5"/>
        <v>840.33</v>
      </c>
      <c r="P38" s="10">
        <f>SUM(P27:P34)</f>
        <v>821.33</v>
      </c>
      <c r="Q38" s="10">
        <f t="shared" ref="Q38:R38" si="6">SUM(Q27:Q34)</f>
        <v>200</v>
      </c>
      <c r="R38" s="10">
        <f t="shared" si="6"/>
        <v>1021.33</v>
      </c>
    </row>
  </sheetData>
  <mergeCells count="19">
    <mergeCell ref="F2:F4"/>
    <mergeCell ref="B2:B4"/>
    <mergeCell ref="A2:A4"/>
    <mergeCell ref="C1:F1"/>
    <mergeCell ref="C2:C4"/>
    <mergeCell ref="D2:D4"/>
    <mergeCell ref="E2:E4"/>
    <mergeCell ref="Q2:Q4"/>
    <mergeCell ref="R2:R4"/>
    <mergeCell ref="H1:J1"/>
    <mergeCell ref="L1:N1"/>
    <mergeCell ref="P1:R1"/>
    <mergeCell ref="I2:I4"/>
    <mergeCell ref="J2:J4"/>
    <mergeCell ref="L2:L4"/>
    <mergeCell ref="M2:M4"/>
    <mergeCell ref="N2:N4"/>
    <mergeCell ref="P2:P4"/>
    <mergeCell ref="H2:H4"/>
  </mergeCells>
  <conditionalFormatting sqref="A6:A25">
    <cfRule type="expression" dxfId="3" priority="3">
      <formula>($CH6="yes")</formula>
    </cfRule>
  </conditionalFormatting>
  <conditionalFormatting sqref="A7:A25">
    <cfRule type="expression" dxfId="2" priority="4">
      <formula>(#REF!="yes")</formula>
    </cfRule>
  </conditionalFormatting>
  <conditionalFormatting sqref="A27:A34">
    <cfRule type="expression" dxfId="1" priority="1">
      <formula>($DX27="yes")</formula>
    </cfRule>
  </conditionalFormatting>
  <conditionalFormatting sqref="A27:A34">
    <cfRule type="expression" dxfId="0" priority="2">
      <formula>(#REF!="yes")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Roberto F. Pizzo</cp:lastModifiedBy>
  <dcterms:created xsi:type="dcterms:W3CDTF">2020-04-23T17:33:27Z</dcterms:created>
  <dcterms:modified xsi:type="dcterms:W3CDTF">2020-09-05T17:46:50Z</dcterms:modified>
</cp:coreProperties>
</file>